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1\Desktop\СД 16.12.2020 П12\5.12 от 16.12.2020  изм в бюдж 2020\"/>
    </mc:Choice>
  </mc:AlternateContent>
  <xr:revisionPtr revIDLastSave="0" documentId="13_ncr:1_{08DBB0B2-BD57-49E7-8B0B-447706CB0EF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 1" sheetId="1" r:id="rId1"/>
  </sheets>
  <calcPr calcId="191029"/>
</workbook>
</file>

<file path=xl/calcChain.xml><?xml version="1.0" encoding="utf-8"?>
<calcChain xmlns="http://schemas.openxmlformats.org/spreadsheetml/2006/main">
  <c r="J84" i="1" l="1"/>
  <c r="J64" i="1"/>
  <c r="K88" i="1"/>
  <c r="L88" i="1"/>
  <c r="J88" i="1"/>
  <c r="J55" i="1"/>
  <c r="K94" i="1"/>
  <c r="L94" i="1"/>
  <c r="J94" i="1"/>
  <c r="J76" i="1"/>
  <c r="K64" i="1"/>
  <c r="L64" i="1"/>
  <c r="K55" i="1"/>
  <c r="K96" i="1" s="1"/>
  <c r="L55" i="1"/>
  <c r="L96" i="1" s="1"/>
  <c r="L91" i="1"/>
  <c r="K91" i="1"/>
  <c r="J91" i="1"/>
  <c r="L84" i="1"/>
  <c r="K84" i="1"/>
  <c r="L82" i="1"/>
  <c r="K82" i="1"/>
  <c r="J82" i="1"/>
  <c r="L76" i="1"/>
  <c r="K76" i="1"/>
  <c r="L74" i="1"/>
  <c r="K74" i="1"/>
  <c r="J74" i="1"/>
  <c r="L70" i="1"/>
  <c r="K70" i="1"/>
  <c r="J70" i="1"/>
  <c r="L61" i="1"/>
  <c r="K61" i="1"/>
  <c r="J61" i="1"/>
  <c r="J96" i="1" l="1"/>
</calcChain>
</file>

<file path=xl/sharedStrings.xml><?xml version="1.0" encoding="utf-8"?>
<sst xmlns="http://schemas.openxmlformats.org/spreadsheetml/2006/main" count="177" uniqueCount="148">
  <si>
    <t>Код главы</t>
  </si>
  <si>
    <t>Код дохода</t>
  </si>
  <si>
    <t>Наименование кода дохода</t>
  </si>
  <si>
    <t>Сумма (тыс. руб.)</t>
  </si>
  <si>
    <t>за 2020</t>
  </si>
  <si>
    <t>за 2021</t>
  </si>
  <si>
    <t>за 2022</t>
  </si>
  <si>
    <t>000</t>
  </si>
  <si>
    <t>1 00 00 000 00 0000 000</t>
  </si>
  <si>
    <t>НАЛОГОВЫЕ И НЕНАЛОГОВЫЕ ДОХОДЫ</t>
  </si>
  <si>
    <t>1 05 00 000 00 0000 000</t>
  </si>
  <si>
    <t>НАЛОГИ НА СОВОКУПНЫЙ ДОХОД</t>
  </si>
  <si>
    <t>182</t>
  </si>
  <si>
    <t>1 05 01 022 01 0000 110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</si>
  <si>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</si>
  <si>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1 05 02 000 02 0000 110</t>
  </si>
  <si>
    <t>Единый налог на вмененный доход для отдельных видов деятельности</t>
  </si>
  <si>
    <t>1 05 03 010 01 0000 110</t>
  </si>
  <si>
    <t>Единый сельскохозяйственный налог</t>
  </si>
  <si>
    <t>1 06 00 000 00 0000 000</t>
  </si>
  <si>
    <t>НАЛОГИ НА ИМУЩЕСТВО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</si>
  <si>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</si>
  <si>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</si>
  <si>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</si>
  <si>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</si>
  <si>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</si>
  <si>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</si>
  <si>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1 08 00 000 00 0000 000</t>
  </si>
  <si>
    <t>ГОСУДАРСТВЕННАЯ ПОШЛИНА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</si>
  <si>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</si>
  <si>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</si>
  <si>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</si>
  <si>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</si>
  <si>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001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</si>
  <si>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</si>
  <si>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</si>
  <si>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</si>
  <si>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</si>
  <si>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</si>
  <si>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</si>
  <si>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1 11 07 014 04 0000 120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</si>
  <si>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</si>
  <si>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1 12 00 000 00 0000 000</t>
  </si>
  <si>
    <t>ПЛАТЕЖИ ПРИ ПОЛЬЗОВАНИИ ПРИРОДНЫМИ РЕСУРСАМИ</t>
  </si>
  <si>
    <t>048</t>
  </si>
  <si>
    <t>1 12 01 010 01 0000 120</t>
  </si>
  <si>
    <t>Плата за выбросы загрязняющих веществ в атмосферный воздух стационарными объектами</t>
  </si>
  <si>
    <t>1 14 00 000 00 0000 000</t>
  </si>
  <si>
    <t>ДОХОДЫ ОТ ПРОДАЖИ МАТЕРИАЛЬНЫХ И НЕМАТЕРИАЛЬНЫХ АКТИВОВ</t>
  </si>
  <si>
    <t>1 14 02 043 04 0000 410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</si>
  <si>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</si>
  <si>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</si>
  <si>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</si>
  <si>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</si>
  <si>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</si>
  <si>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1 16 00 000 00 0000 000</t>
  </si>
  <si>
    <t>ШТРАФЫ, САНКЦИИ, ВОЗМЕЩЕНИЕ УЩЕРБА</t>
  </si>
  <si>
    <t>1 16 10 123 01 0000 140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</si>
  <si>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</si>
  <si>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1 17 00 000 00 0000 000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</si>
  <si>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</si>
  <si>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</si>
  <si>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</si>
  <si>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</si>
  <si>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</si>
  <si>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</si>
  <si>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</si>
  <si>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017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</si>
  <si>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</si>
  <si>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</si>
  <si>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</si>
  <si>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</si>
  <si>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2 02 29 999 04 0000 150</t>
  </si>
  <si>
    <t>Прочие субсидии бюджетам городских округов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</si>
  <si>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</si>
  <si>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</si>
  <si>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2 02 35 469 04 0000 150</t>
  </si>
  <si>
    <t>Субвенции бюджетам городских округов на проведение Всероссийской переписи населения 2020 года</t>
  </si>
  <si>
    <t xml:space="preserve">ИТОГО  </t>
  </si>
  <si>
    <t>РАСХОДЫ</t>
  </si>
  <si>
    <t>Код раздела классификации расходов бюджета</t>
  </si>
  <si>
    <t>Наименование показателей</t>
  </si>
  <si>
    <t xml:space="preserve"> Сумма на 2020 год </t>
  </si>
  <si>
    <t>Сумма на 2021 год</t>
  </si>
  <si>
    <t xml:space="preserve">Сумма на 2022 год </t>
  </si>
  <si>
    <t>0100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</si>
  <si>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</si>
  <si>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</si>
  <si>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</si>
  <si>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</si>
  <si>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</si>
  <si>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</si>
  <si>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</si>
  <si>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</si>
  <si>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</si>
  <si>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</si>
  <si>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</si>
  <si>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</si>
  <si>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</si>
  <si>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</si>
  <si>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0500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</si>
  <si>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</si>
  <si>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</si>
  <si>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</si>
  <si>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</si>
  <si>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0600</t>
  </si>
  <si>
    <t>Охрана окружающей среды</t>
  </si>
  <si>
    <t>Другие вопросы в области охраны окружающей среды</t>
  </si>
  <si>
    <t>0700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</si>
  <si>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</si>
  <si>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</si>
  <si>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</si>
  <si>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</si>
  <si>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</si>
  <si>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0800</t>
  </si>
  <si>
    <t>Культура, кинематография</t>
  </si>
  <si>
    <t>Культура</t>
  </si>
  <si>
    <t>1000</t>
  </si>
  <si>
    <t>Социальная политика</t>
  </si>
  <si>
    <t>Социальное обеспечение населения</t>
  </si>
  <si>
    <t>Охрана семьи и детства</t>
  </si>
  <si>
    <t>1100</t>
  </si>
  <si>
    <t>Физическая культура и спорт</t>
  </si>
  <si>
    <t>Физическая культура</t>
  </si>
  <si>
    <t>1200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</si>
  <si>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</si>
  <si>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</si>
  <si>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</si>
  <si>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ИТОГО РАСХОДОВ</t>
  </si>
  <si>
    <t>Начальник управления по финансам и казначейству</t>
  </si>
  <si>
    <t xml:space="preserve">городского округа Истра </t>
  </si>
  <si>
    <t>Е.М. Лукина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</si>
  <si>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</si>
  <si>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</si>
  <si>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</si>
  <si>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1300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</si>
  <si>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</si>
  <si>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</si>
  <si>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Приложение № 1</t>
  </si>
  <si>
    <t>"О внесении изменений в Решение Совета депутатов городского округа Истра</t>
  </si>
  <si>
    <t>"О бюджете городского округа Истра на 2020 год и плановый период 2021 и 2022 годов"</t>
  </si>
  <si>
    <t>Изменения бюджета</t>
  </si>
  <si>
    <t xml:space="preserve"> городского округа Истра на 2020 год и плановый период 2021 и 2022 годов</t>
  </si>
  <si>
    <r>
      <t xml:space="preserve">ДОХОДЫ                                                                                                                           </t>
    </r>
    <r>
      <rPr>
        <sz val="8"/>
        <color indexed="8"/>
        <rFont val="Arial"/>
        <family val="2"/>
        <charset val="204"/>
      </rPr>
      <t>(тыс. руб.)</t>
    </r>
  </si>
  <si>
    <t>Массовый спорт</t>
  </si>
  <si>
    <t>Связь и информатика</t>
  </si>
  <si>
    <t>Пенсионное обеспечение</t>
  </si>
  <si>
    <t xml:space="preserve"> к  Решению Совета депутатов городского округа Истра  от 16.12.2020  № 5/12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</si>
</sst>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&gt;=50]#,##0.0,;[Red][&lt;=-50]\-#,##0.0,;#,##0.0,"/>
    <numFmt numFmtId="165" formatCode="#,##0.0"/>
    <numFmt numFmtId="166" formatCode="0.0"/>
  </numFmts>
  <fonts count="1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b/>
      <sz val="8"/>
      <color indexed="8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8"/>
      <color rgb="FFC0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1" fillId="0" borderId="1"/>
    <xf numFmtId="0" fontId="12" fillId="0" borderId="1"/>
  </cellStyleXfs>
  <cellXfs count="113">
    <xf numFmtId="0" fontId="0" fillId="0" borderId="0" xfId="0"/>
    <xf numFmtId="164" fontId="2" fillId="0" borderId="2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1" xfId="0" applyFont="1" applyBorder="1"/>
    <xf numFmtId="164" fontId="2" fillId="0" borderId="5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6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/>
    <xf numFmtId="0" fontId="0" fillId="0" borderId="1" xfId="0" applyBorder="1"/>
    <xf numFmtId="0" fontId="4" fillId="0" borderId="27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65" fontId="5" fillId="0" borderId="30" xfId="0" applyNumberFormat="1" applyFont="1" applyBorder="1"/>
    <xf numFmtId="165" fontId="6" fillId="2" borderId="30" xfId="0" applyNumberFormat="1" applyFont="1" applyFill="1" applyBorder="1" applyAlignment="1">
      <alignment vertical="center" wrapText="1"/>
    </xf>
    <xf numFmtId="166" fontId="6" fillId="2" borderId="30" xfId="0" applyNumberFormat="1" applyFont="1" applyFill="1" applyBorder="1" applyAlignment="1">
      <alignment vertical="center" wrapText="1"/>
    </xf>
    <xf numFmtId="165" fontId="7" fillId="2" borderId="30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165" fontId="8" fillId="0" borderId="30" xfId="0" applyNumberFormat="1" applyFont="1" applyBorder="1"/>
    <xf numFmtId="165" fontId="7" fillId="0" borderId="30" xfId="0" applyNumberFormat="1" applyFont="1" applyBorder="1"/>
    <xf numFmtId="0" fontId="9" fillId="0" borderId="1" xfId="0" applyFont="1" applyBorder="1"/>
    <xf numFmtId="0" fontId="10" fillId="0" borderId="1" xfId="0" applyFont="1" applyBorder="1"/>
    <xf numFmtId="0" fontId="9" fillId="0" borderId="1" xfId="0" applyFont="1" applyBorder="1" applyAlignment="1">
      <alignment horizontal="right"/>
    </xf>
    <xf numFmtId="166" fontId="7" fillId="2" borderId="30" xfId="0" applyNumberFormat="1" applyFont="1" applyFill="1" applyBorder="1" applyAlignment="1">
      <alignment vertical="center" wrapText="1"/>
    </xf>
    <xf numFmtId="0" fontId="9" fillId="0" borderId="1" xfId="1" applyFont="1" applyFill="1" applyAlignment="1" applyProtection="1">
      <alignment horizontal="right"/>
      <protection hidden="1"/>
    </xf>
    <xf numFmtId="0" fontId="10" fillId="0" borderId="1" xfId="0" applyFont="1" applyBorder="1" applyAlignment="1">
      <alignment wrapText="1"/>
    </xf>
    <xf numFmtId="0" fontId="10" fillId="0" borderId="1" xfId="1" applyFont="1" applyFill="1" applyAlignment="1" applyProtection="1">
      <alignment horizontal="right" wrapText="1"/>
      <protection hidden="1"/>
    </xf>
    <xf numFmtId="0" fontId="10" fillId="0" borderId="1" xfId="1" applyFont="1" applyFill="1" applyAlignment="1" applyProtection="1">
      <alignment horizontal="right"/>
      <protection hidden="1"/>
    </xf>
    <xf numFmtId="0" fontId="10" fillId="0" borderId="1" xfId="1" applyFont="1" applyFill="1" applyAlignment="1" applyProtection="1">
      <protection hidden="1"/>
    </xf>
    <xf numFmtId="0" fontId="10" fillId="0" borderId="1" xfId="2" applyFont="1" applyAlignment="1">
      <alignment horizontal="right"/>
    </xf>
    <xf numFmtId="0" fontId="13" fillId="0" borderId="1" xfId="0" applyFont="1" applyBorder="1" applyAlignment="1">
      <alignment horizontal="center"/>
    </xf>
    <xf numFmtId="0" fontId="0" fillId="0" borderId="34" xfId="0" applyBorder="1"/>
    <xf numFmtId="165" fontId="7" fillId="0" borderId="35" xfId="0" applyNumberFormat="1" applyFont="1" applyBorder="1"/>
    <xf numFmtId="166" fontId="6" fillId="2" borderId="35" xfId="0" applyNumberFormat="1" applyFont="1" applyFill="1" applyBorder="1" applyAlignment="1">
      <alignment vertical="center" wrapText="1"/>
    </xf>
    <xf numFmtId="165" fontId="7" fillId="2" borderId="35" xfId="0" applyNumberFormat="1" applyFont="1" applyFill="1" applyBorder="1" applyAlignment="1">
      <alignment vertical="center" wrapText="1"/>
    </xf>
    <xf numFmtId="165" fontId="8" fillId="0" borderId="35" xfId="0" applyNumberFormat="1" applyFont="1" applyBorder="1"/>
    <xf numFmtId="165" fontId="5" fillId="0" borderId="35" xfId="0" applyNumberFormat="1" applyFont="1" applyBorder="1"/>
    <xf numFmtId="165" fontId="14" fillId="0" borderId="30" xfId="0" applyNumberFormat="1" applyFont="1" applyBorder="1"/>
    <xf numFmtId="165" fontId="15" fillId="0" borderId="39" xfId="0" applyNumberFormat="1" applyFont="1" applyBorder="1"/>
    <xf numFmtId="165" fontId="16" fillId="0" borderId="39" xfId="0" applyNumberFormat="1" applyFont="1" applyBorder="1"/>
    <xf numFmtId="165" fontId="4" fillId="0" borderId="40" xfId="0" applyNumberFormat="1" applyFont="1" applyBorder="1"/>
    <xf numFmtId="0" fontId="10" fillId="0" borderId="1" xfId="1" applyFont="1" applyFill="1" applyAlignment="1" applyProtection="1">
      <alignment horizontal="right"/>
      <protection hidden="1"/>
    </xf>
    <xf numFmtId="0" fontId="0" fillId="0" borderId="1" xfId="0" applyBorder="1" applyAlignment="1"/>
    <xf numFmtId="0" fontId="13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7" xfId="0" applyNumberFormat="1" applyFont="1" applyBorder="1" applyAlignment="1">
      <alignment vertical="center" wrapText="1"/>
    </xf>
    <xf numFmtId="0" fontId="2" fillId="0" borderId="8" xfId="0" applyNumberFormat="1" applyFont="1" applyBorder="1" applyAlignment="1">
      <alignment vertical="center" wrapText="1"/>
    </xf>
    <xf numFmtId="49" fontId="0" fillId="0" borderId="31" xfId="0" applyNumberForma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0" fontId="6" fillId="2" borderId="31" xfId="0" applyNumberFormat="1" applyFont="1" applyFill="1" applyBorder="1" applyAlignment="1">
      <alignment vertical="center" wrapText="1"/>
    </xf>
    <xf numFmtId="0" fontId="6" fillId="2" borderId="32" xfId="0" applyNumberFormat="1" applyFont="1" applyFill="1" applyBorder="1" applyAlignment="1">
      <alignment vertical="center" wrapText="1"/>
    </xf>
    <xf numFmtId="0" fontId="6" fillId="2" borderId="33" xfId="0" applyNumberFormat="1" applyFont="1" applyFill="1" applyBorder="1" applyAlignment="1">
      <alignment vertical="center" wrapText="1"/>
    </xf>
    <xf numFmtId="49" fontId="0" fillId="0" borderId="30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49" fontId="8" fillId="0" borderId="30" xfId="0" applyNumberFormat="1" applyFont="1" applyBorder="1" applyAlignment="1">
      <alignment horizontal="center"/>
    </xf>
    <xf numFmtId="0" fontId="8" fillId="0" borderId="30" xfId="0" applyFont="1" applyBorder="1" applyAlignment="1">
      <alignment horizontal="left"/>
    </xf>
    <xf numFmtId="0" fontId="4" fillId="0" borderId="1" xfId="0" applyNumberFormat="1" applyFont="1" applyBorder="1" applyAlignment="1">
      <alignment horizontal="center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4" xfId="0" applyNumberFormat="1" applyFont="1" applyBorder="1" applyAlignment="1">
      <alignment horizontal="center" vertical="center" wrapText="1"/>
    </xf>
    <xf numFmtId="0" fontId="4" fillId="0" borderId="25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/>
    </xf>
    <xf numFmtId="0" fontId="4" fillId="0" borderId="3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1" xfId="0" applyNumberFormat="1" applyFont="1" applyBorder="1" applyAlignment="1">
      <alignment horizontal="right"/>
    </xf>
    <xf numFmtId="0" fontId="8" fillId="0" borderId="1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left" wrapText="1"/>
    </xf>
    <xf numFmtId="0" fontId="8" fillId="0" borderId="31" xfId="0" applyFont="1" applyBorder="1" applyAlignment="1">
      <alignment horizontal="left" wrapText="1"/>
    </xf>
    <xf numFmtId="0" fontId="8" fillId="0" borderId="32" xfId="0" applyFont="1" applyBorder="1" applyAlignment="1">
      <alignment horizontal="left" wrapText="1"/>
    </xf>
    <xf numFmtId="0" fontId="8" fillId="0" borderId="33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8" fillId="0" borderId="31" xfId="0" applyFont="1" applyBorder="1" applyAlignment="1">
      <alignment horizontal="left"/>
    </xf>
    <xf numFmtId="0" fontId="8" fillId="0" borderId="32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49" fontId="4" fillId="0" borderId="31" xfId="0" applyNumberFormat="1" applyFont="1" applyBorder="1" applyAlignment="1">
      <alignment horizontal="center"/>
    </xf>
    <xf numFmtId="49" fontId="4" fillId="0" borderId="33" xfId="0" applyNumberFormat="1" applyFont="1" applyBorder="1" applyAlignment="1">
      <alignment horizontal="center"/>
    </xf>
    <xf numFmtId="0" fontId="4" fillId="0" borderId="36" xfId="0" applyFont="1" applyBorder="1" applyAlignment="1">
      <alignment horizontal="left"/>
    </xf>
    <xf numFmtId="0" fontId="4" fillId="0" borderId="37" xfId="0" applyFont="1" applyBorder="1" applyAlignment="1">
      <alignment horizontal="left"/>
    </xf>
    <xf numFmtId="0" fontId="4" fillId="0" borderId="38" xfId="0" applyFont="1" applyBorder="1" applyAlignment="1">
      <alignment horizontal="left"/>
    </xf>
  </cellXfs>
  <cellStyles count="3">
    <cellStyle name="Обычный" xfId="0" builtinId="0"/>
    <cellStyle name="Обычный 2" xfId="2" xr:uid="{00000000-0005-0000-0000-000001000000}"/>
    <cellStyle name="Обычный_Tmp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9"/>
  <sheetViews>
    <sheetView tabSelected="1" topLeftCell="A35" workbookViewId="0">
      <selection activeCell="G3" sqref="G3"/>
    </sheetView>
  </sheetViews>
  <sheetFormatPr defaultRowHeight="15" x14ac:dyDescent="0.25"/>
  <cols>
    <col min="1" max="9" width="9.28515625" customWidth="1"/>
    <col min="10" max="10" width="15.140625" customWidth="1"/>
    <col min="11" max="11" width="15.7109375" customWidth="1"/>
    <col min="12" max="12" width="15.5703125" customWidth="1"/>
    <col min="13" max="13" width="0.85546875" customWidth="1"/>
  </cols>
  <sheetData>
    <row r="1" spans="1:13" s="18" customFormat="1" x14ac:dyDescent="0.25">
      <c r="L1" s="34" t="s">
        <v>138</v>
      </c>
    </row>
    <row r="2" spans="1:13" s="18" customFormat="1" x14ac:dyDescent="0.25">
      <c r="G2" s="51" t="s">
        <v>147</v>
      </c>
      <c r="H2" s="52"/>
      <c r="I2" s="52"/>
      <c r="J2" s="52"/>
      <c r="K2" s="52"/>
      <c r="L2" s="52"/>
      <c r="M2" s="52"/>
    </row>
    <row r="3" spans="1:13" s="18" customFormat="1" x14ac:dyDescent="0.25">
      <c r="I3" s="35"/>
      <c r="J3" s="35"/>
      <c r="K3" s="36"/>
      <c r="L3" s="37"/>
      <c r="M3" s="37" t="s">
        <v>139</v>
      </c>
    </row>
    <row r="4" spans="1:13" s="18" customFormat="1" x14ac:dyDescent="0.25">
      <c r="I4" s="38"/>
      <c r="J4" s="38"/>
      <c r="K4" s="38"/>
      <c r="L4" s="38"/>
      <c r="M4" s="39" t="s">
        <v>140</v>
      </c>
    </row>
    <row r="5" spans="1:13" s="18" customFormat="1" x14ac:dyDescent="0.25"/>
    <row r="6" spans="1:13" s="18" customFormat="1" x14ac:dyDescent="0.25"/>
    <row r="7" spans="1:13" s="18" customFormat="1" ht="15" customHeight="1" x14ac:dyDescent="0.25">
      <c r="A7" s="53" t="s">
        <v>141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3" s="18" customFormat="1" ht="15" customHeight="1" x14ac:dyDescent="0.25">
      <c r="A8" s="53" t="s">
        <v>142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3" s="18" customFormat="1" ht="1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3" s="18" customFormat="1" ht="15.75" thickBot="1" x14ac:dyDescent="0.3">
      <c r="A10" s="87" t="s">
        <v>143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</row>
    <row r="11" spans="1:13" ht="13.15" customHeight="1" thickBot="1" x14ac:dyDescent="0.3">
      <c r="A11" s="89" t="s">
        <v>0</v>
      </c>
      <c r="B11" s="90" t="s">
        <v>1</v>
      </c>
      <c r="C11" s="90"/>
      <c r="D11" s="90" t="s">
        <v>2</v>
      </c>
      <c r="E11" s="90"/>
      <c r="F11" s="90"/>
      <c r="G11" s="90"/>
      <c r="H11" s="90"/>
      <c r="I11" s="90"/>
      <c r="J11" s="91" t="s">
        <v>3</v>
      </c>
      <c r="K11" s="92"/>
      <c r="L11" s="93"/>
    </row>
    <row r="12" spans="1:13" x14ac:dyDescent="0.25">
      <c r="A12" s="89"/>
      <c r="B12" s="90"/>
      <c r="C12" s="90"/>
      <c r="D12" s="90"/>
      <c r="E12" s="90"/>
      <c r="F12" s="90"/>
      <c r="G12" s="90"/>
      <c r="H12" s="90"/>
      <c r="I12" s="90"/>
      <c r="J12" s="12" t="s">
        <v>4</v>
      </c>
      <c r="K12" s="16" t="s">
        <v>5</v>
      </c>
      <c r="L12" s="8" t="s">
        <v>6</v>
      </c>
    </row>
    <row r="13" spans="1:13" ht="14.45" customHeight="1" x14ac:dyDescent="0.25">
      <c r="A13" s="13">
        <v>1</v>
      </c>
      <c r="B13" s="94">
        <v>2</v>
      </c>
      <c r="C13" s="94"/>
      <c r="D13" s="94">
        <v>3</v>
      </c>
      <c r="E13" s="94"/>
      <c r="F13" s="94"/>
      <c r="G13" s="94"/>
      <c r="H13" s="94"/>
      <c r="I13" s="94"/>
      <c r="J13" s="13">
        <v>4</v>
      </c>
      <c r="K13" s="13">
        <v>5</v>
      </c>
      <c r="L13" s="13">
        <v>6</v>
      </c>
    </row>
    <row r="14" spans="1:13" ht="15" hidden="1" customHeight="1" x14ac:dyDescent="0.25">
      <c r="A14" s="14"/>
      <c r="B14" s="95"/>
      <c r="C14" s="95"/>
      <c r="D14" s="96"/>
      <c r="E14" s="96"/>
      <c r="F14" s="96"/>
      <c r="G14" s="96"/>
      <c r="H14" s="96"/>
      <c r="I14" s="96"/>
      <c r="J14" s="15"/>
      <c r="K14" s="17"/>
      <c r="L14" s="4"/>
    </row>
    <row r="15" spans="1:13" ht="15" customHeight="1" x14ac:dyDescent="0.25">
      <c r="A15" s="2" t="s">
        <v>7</v>
      </c>
      <c r="B15" s="64" t="s">
        <v>8</v>
      </c>
      <c r="C15" s="64"/>
      <c r="D15" s="65" t="s">
        <v>9</v>
      </c>
      <c r="E15" s="65"/>
      <c r="F15" s="65"/>
      <c r="G15" s="65"/>
      <c r="H15" s="65"/>
      <c r="I15" s="65"/>
      <c r="J15" s="1">
        <v>-180600000</v>
      </c>
      <c r="K15" s="1">
        <v>0</v>
      </c>
      <c r="L15" s="9">
        <v>0</v>
      </c>
    </row>
    <row r="16" spans="1:13" ht="15" customHeight="1" x14ac:dyDescent="0.25">
      <c r="A16" s="2" t="s">
        <v>7</v>
      </c>
      <c r="B16" s="64" t="s">
        <v>10</v>
      </c>
      <c r="C16" s="64"/>
      <c r="D16" s="65" t="s">
        <v>11</v>
      </c>
      <c r="E16" s="65"/>
      <c r="F16" s="65"/>
      <c r="G16" s="65"/>
      <c r="H16" s="65"/>
      <c r="I16" s="65"/>
      <c r="J16" s="1">
        <v>-75940300</v>
      </c>
      <c r="K16" s="1">
        <v>0</v>
      </c>
      <c r="L16" s="9">
        <v>0</v>
      </c>
    </row>
    <row r="17" spans="1:12" ht="34.5" customHeight="1" x14ac:dyDescent="0.25">
      <c r="A17" s="7" t="s">
        <v>12</v>
      </c>
      <c r="B17" s="54" t="s">
        <v>13</v>
      </c>
      <c r="C17" s="54"/>
      <c r="D17" s="55" t="s">
        <v>14</v>
      </c>
      <c r="E17" s="55"/>
      <c r="F17" s="55"/>
      <c r="G17" s="55"/>
      <c r="H17" s="55"/>
      <c r="I17" s="55"/>
      <c r="J17" s="5">
        <v>-84492000</v>
      </c>
      <c r="K17" s="5"/>
      <c r="L17" s="6"/>
    </row>
    <row r="18" spans="1:12" ht="15" customHeight="1" x14ac:dyDescent="0.25">
      <c r="A18" s="7" t="s">
        <v>12</v>
      </c>
      <c r="B18" s="54" t="s">
        <v>15</v>
      </c>
      <c r="C18" s="54"/>
      <c r="D18" s="55" t="s">
        <v>16</v>
      </c>
      <c r="E18" s="55"/>
      <c r="F18" s="55"/>
      <c r="G18" s="55"/>
      <c r="H18" s="55"/>
      <c r="I18" s="55"/>
      <c r="J18" s="5">
        <v>8480000</v>
      </c>
      <c r="K18" s="5"/>
      <c r="L18" s="6"/>
    </row>
    <row r="19" spans="1:12" ht="15" customHeight="1" x14ac:dyDescent="0.25">
      <c r="A19" s="7" t="s">
        <v>12</v>
      </c>
      <c r="B19" s="54" t="s">
        <v>17</v>
      </c>
      <c r="C19" s="54"/>
      <c r="D19" s="55" t="s">
        <v>18</v>
      </c>
      <c r="E19" s="55"/>
      <c r="F19" s="55"/>
      <c r="G19" s="55"/>
      <c r="H19" s="55"/>
      <c r="I19" s="55"/>
      <c r="J19" s="5">
        <v>71700</v>
      </c>
      <c r="K19" s="5"/>
      <c r="L19" s="6"/>
    </row>
    <row r="20" spans="1:12" ht="15" customHeight="1" x14ac:dyDescent="0.25">
      <c r="A20" s="2" t="s">
        <v>7</v>
      </c>
      <c r="B20" s="64" t="s">
        <v>19</v>
      </c>
      <c r="C20" s="64"/>
      <c r="D20" s="65" t="s">
        <v>20</v>
      </c>
      <c r="E20" s="65"/>
      <c r="F20" s="65"/>
      <c r="G20" s="65"/>
      <c r="H20" s="65"/>
      <c r="I20" s="65"/>
      <c r="J20" s="1">
        <v>-89081700</v>
      </c>
      <c r="K20" s="1">
        <v>0</v>
      </c>
      <c r="L20" s="9">
        <v>0</v>
      </c>
    </row>
    <row r="21" spans="1:12" ht="34.5" customHeight="1" x14ac:dyDescent="0.25">
      <c r="A21" s="7" t="s">
        <v>12</v>
      </c>
      <c r="B21" s="54" t="s">
        <v>21</v>
      </c>
      <c r="C21" s="54"/>
      <c r="D21" s="55" t="s">
        <v>22</v>
      </c>
      <c r="E21" s="55"/>
      <c r="F21" s="55"/>
      <c r="G21" s="55"/>
      <c r="H21" s="55"/>
      <c r="I21" s="55"/>
      <c r="J21" s="5">
        <v>61628000</v>
      </c>
      <c r="K21" s="5"/>
      <c r="L21" s="6"/>
    </row>
    <row r="22" spans="1:12" ht="23.25" customHeight="1" x14ac:dyDescent="0.25">
      <c r="A22" s="7" t="s">
        <v>12</v>
      </c>
      <c r="B22" s="54" t="s">
        <v>23</v>
      </c>
      <c r="C22" s="54"/>
      <c r="D22" s="55" t="s">
        <v>24</v>
      </c>
      <c r="E22" s="55"/>
      <c r="F22" s="55"/>
      <c r="G22" s="55"/>
      <c r="H22" s="55"/>
      <c r="I22" s="55"/>
      <c r="J22" s="5">
        <v>-142469700</v>
      </c>
      <c r="K22" s="5"/>
      <c r="L22" s="6"/>
    </row>
    <row r="23" spans="1:12" ht="23.25" customHeight="1" x14ac:dyDescent="0.25">
      <c r="A23" s="7" t="s">
        <v>12</v>
      </c>
      <c r="B23" s="54" t="s">
        <v>25</v>
      </c>
      <c r="C23" s="54"/>
      <c r="D23" s="55" t="s">
        <v>26</v>
      </c>
      <c r="E23" s="55"/>
      <c r="F23" s="55"/>
      <c r="G23" s="55"/>
      <c r="H23" s="55"/>
      <c r="I23" s="55"/>
      <c r="J23" s="5">
        <v>-8240000</v>
      </c>
      <c r="K23" s="5"/>
      <c r="L23" s="6"/>
    </row>
    <row r="24" spans="1:12" ht="15" customHeight="1" x14ac:dyDescent="0.25">
      <c r="A24" s="2" t="s">
        <v>7</v>
      </c>
      <c r="B24" s="64" t="s">
        <v>27</v>
      </c>
      <c r="C24" s="64"/>
      <c r="D24" s="65" t="s">
        <v>28</v>
      </c>
      <c r="E24" s="65"/>
      <c r="F24" s="65"/>
      <c r="G24" s="65"/>
      <c r="H24" s="65"/>
      <c r="I24" s="65"/>
      <c r="J24" s="1">
        <v>460000</v>
      </c>
      <c r="K24" s="1">
        <v>0</v>
      </c>
      <c r="L24" s="9">
        <v>0</v>
      </c>
    </row>
    <row r="25" spans="1:12" ht="34.5" customHeight="1" x14ac:dyDescent="0.25">
      <c r="A25" s="7" t="s">
        <v>12</v>
      </c>
      <c r="B25" s="54" t="s">
        <v>29</v>
      </c>
      <c r="C25" s="54"/>
      <c r="D25" s="55" t="s">
        <v>30</v>
      </c>
      <c r="E25" s="55"/>
      <c r="F25" s="55"/>
      <c r="G25" s="55"/>
      <c r="H25" s="55"/>
      <c r="I25" s="55"/>
      <c r="J25" s="5">
        <v>460000</v>
      </c>
      <c r="K25" s="5"/>
      <c r="L25" s="6"/>
    </row>
    <row r="26" spans="1:12" ht="23.25" customHeight="1" x14ac:dyDescent="0.25">
      <c r="A26" s="2" t="s">
        <v>7</v>
      </c>
      <c r="B26" s="64" t="s">
        <v>31</v>
      </c>
      <c r="C26" s="64"/>
      <c r="D26" s="65" t="s">
        <v>32</v>
      </c>
      <c r="E26" s="65"/>
      <c r="F26" s="65"/>
      <c r="G26" s="65"/>
      <c r="H26" s="65"/>
      <c r="I26" s="65"/>
      <c r="J26" s="1">
        <v>-18185000</v>
      </c>
      <c r="K26" s="1">
        <v>0</v>
      </c>
      <c r="L26" s="9">
        <v>0</v>
      </c>
    </row>
    <row r="27" spans="1:12" ht="45.75" customHeight="1" x14ac:dyDescent="0.25">
      <c r="A27" s="7" t="s">
        <v>33</v>
      </c>
      <c r="B27" s="54" t="s">
        <v>34</v>
      </c>
      <c r="C27" s="54"/>
      <c r="D27" s="55" t="s">
        <v>35</v>
      </c>
      <c r="E27" s="55"/>
      <c r="F27" s="55"/>
      <c r="G27" s="55"/>
      <c r="H27" s="55"/>
      <c r="I27" s="55"/>
      <c r="J27" s="5">
        <v>-23221000</v>
      </c>
      <c r="K27" s="5"/>
      <c r="L27" s="6"/>
    </row>
    <row r="28" spans="1:12" ht="45.75" customHeight="1" x14ac:dyDescent="0.25">
      <c r="A28" s="7" t="s">
        <v>33</v>
      </c>
      <c r="B28" s="54" t="s">
        <v>36</v>
      </c>
      <c r="C28" s="54"/>
      <c r="D28" s="55" t="s">
        <v>37</v>
      </c>
      <c r="E28" s="55"/>
      <c r="F28" s="55"/>
      <c r="G28" s="55"/>
      <c r="H28" s="55"/>
      <c r="I28" s="55"/>
      <c r="J28" s="5">
        <v>-282000</v>
      </c>
      <c r="K28" s="5"/>
      <c r="L28" s="6"/>
    </row>
    <row r="29" spans="1:12" ht="23.25" customHeight="1" x14ac:dyDescent="0.25">
      <c r="A29" s="7" t="s">
        <v>33</v>
      </c>
      <c r="B29" s="54" t="s">
        <v>38</v>
      </c>
      <c r="C29" s="54"/>
      <c r="D29" s="55" t="s">
        <v>39</v>
      </c>
      <c r="E29" s="55"/>
      <c r="F29" s="55"/>
      <c r="G29" s="55"/>
      <c r="H29" s="55"/>
      <c r="I29" s="55"/>
      <c r="J29" s="5">
        <v>493000</v>
      </c>
      <c r="K29" s="5"/>
      <c r="L29" s="6"/>
    </row>
    <row r="30" spans="1:12" ht="22.15" customHeight="1" x14ac:dyDescent="0.25">
      <c r="A30" s="7" t="s">
        <v>33</v>
      </c>
      <c r="B30" s="54" t="s">
        <v>40</v>
      </c>
      <c r="C30" s="54"/>
      <c r="D30" s="55" t="s">
        <v>41</v>
      </c>
      <c r="E30" s="55"/>
      <c r="F30" s="55"/>
      <c r="G30" s="55"/>
      <c r="H30" s="55"/>
      <c r="I30" s="55"/>
      <c r="J30" s="5">
        <v>4825000</v>
      </c>
      <c r="K30" s="5">
        <v>0</v>
      </c>
      <c r="L30" s="6">
        <v>0</v>
      </c>
    </row>
    <row r="31" spans="1:12" ht="22.9" hidden="1" customHeight="1" x14ac:dyDescent="0.25">
      <c r="A31" s="7"/>
      <c r="B31" s="54"/>
      <c r="C31" s="54"/>
      <c r="D31" s="55"/>
      <c r="E31" s="55"/>
      <c r="F31" s="55"/>
      <c r="G31" s="55"/>
      <c r="H31" s="55"/>
      <c r="I31" s="55"/>
      <c r="J31" s="5"/>
      <c r="K31" s="5"/>
      <c r="L31" s="6"/>
    </row>
    <row r="32" spans="1:12" ht="15" customHeight="1" x14ac:dyDescent="0.25">
      <c r="A32" s="2" t="s">
        <v>7</v>
      </c>
      <c r="B32" s="64" t="s">
        <v>42</v>
      </c>
      <c r="C32" s="64"/>
      <c r="D32" s="65" t="s">
        <v>43</v>
      </c>
      <c r="E32" s="65"/>
      <c r="F32" s="65"/>
      <c r="G32" s="65"/>
      <c r="H32" s="65"/>
      <c r="I32" s="65"/>
      <c r="J32" s="1">
        <v>252000</v>
      </c>
      <c r="K32" s="1">
        <v>0</v>
      </c>
      <c r="L32" s="9">
        <v>0</v>
      </c>
    </row>
    <row r="33" spans="1:12" ht="23.25" customHeight="1" x14ac:dyDescent="0.25">
      <c r="A33" s="7" t="s">
        <v>44</v>
      </c>
      <c r="B33" s="54" t="s">
        <v>45</v>
      </c>
      <c r="C33" s="54"/>
      <c r="D33" s="55" t="s">
        <v>46</v>
      </c>
      <c r="E33" s="55"/>
      <c r="F33" s="55"/>
      <c r="G33" s="55"/>
      <c r="H33" s="55"/>
      <c r="I33" s="55"/>
      <c r="J33" s="5">
        <v>252000</v>
      </c>
      <c r="K33" s="5"/>
      <c r="L33" s="6"/>
    </row>
    <row r="34" spans="1:12" ht="23.25" customHeight="1" x14ac:dyDescent="0.25">
      <c r="A34" s="2" t="s">
        <v>7</v>
      </c>
      <c r="B34" s="64" t="s">
        <v>47</v>
      </c>
      <c r="C34" s="64"/>
      <c r="D34" s="65" t="s">
        <v>48</v>
      </c>
      <c r="E34" s="65"/>
      <c r="F34" s="65"/>
      <c r="G34" s="65"/>
      <c r="H34" s="65"/>
      <c r="I34" s="65"/>
      <c r="J34" s="1">
        <v>-2801000</v>
      </c>
      <c r="K34" s="1">
        <v>0</v>
      </c>
      <c r="L34" s="9">
        <v>0</v>
      </c>
    </row>
    <row r="35" spans="1:12" ht="57" customHeight="1" x14ac:dyDescent="0.25">
      <c r="A35" s="7" t="s">
        <v>33</v>
      </c>
      <c r="B35" s="54" t="s">
        <v>49</v>
      </c>
      <c r="C35" s="54"/>
      <c r="D35" s="55" t="s">
        <v>50</v>
      </c>
      <c r="E35" s="55"/>
      <c r="F35" s="55"/>
      <c r="G35" s="55"/>
      <c r="H35" s="55"/>
      <c r="I35" s="55"/>
      <c r="J35" s="5">
        <v>11199000</v>
      </c>
      <c r="K35" s="5"/>
      <c r="L35" s="6"/>
    </row>
    <row r="36" spans="1:12" ht="34.5" customHeight="1" x14ac:dyDescent="0.25">
      <c r="A36" s="7" t="s">
        <v>33</v>
      </c>
      <c r="B36" s="54" t="s">
        <v>51</v>
      </c>
      <c r="C36" s="54"/>
      <c r="D36" s="55" t="s">
        <v>52</v>
      </c>
      <c r="E36" s="55"/>
      <c r="F36" s="55"/>
      <c r="G36" s="55"/>
      <c r="H36" s="55"/>
      <c r="I36" s="55"/>
      <c r="J36" s="5">
        <v>-9300000</v>
      </c>
      <c r="K36" s="5"/>
      <c r="L36" s="6"/>
    </row>
    <row r="37" spans="1:12" ht="57" customHeight="1" x14ac:dyDescent="0.25">
      <c r="A37" s="7" t="s">
        <v>33</v>
      </c>
      <c r="B37" s="54" t="s">
        <v>53</v>
      </c>
      <c r="C37" s="54"/>
      <c r="D37" s="55" t="s">
        <v>54</v>
      </c>
      <c r="E37" s="55"/>
      <c r="F37" s="55"/>
      <c r="G37" s="55"/>
      <c r="H37" s="55"/>
      <c r="I37" s="55"/>
      <c r="J37" s="5">
        <v>-4700000</v>
      </c>
      <c r="K37" s="5"/>
      <c r="L37" s="6"/>
    </row>
    <row r="38" spans="1:12" ht="15" customHeight="1" x14ac:dyDescent="0.25">
      <c r="A38" s="2" t="s">
        <v>7</v>
      </c>
      <c r="B38" s="64" t="s">
        <v>55</v>
      </c>
      <c r="C38" s="64"/>
      <c r="D38" s="65" t="s">
        <v>56</v>
      </c>
      <c r="E38" s="65"/>
      <c r="F38" s="65"/>
      <c r="G38" s="65"/>
      <c r="H38" s="65"/>
      <c r="I38" s="65"/>
      <c r="J38" s="1">
        <v>8025000</v>
      </c>
      <c r="K38" s="1">
        <v>0</v>
      </c>
      <c r="L38" s="9">
        <v>0</v>
      </c>
    </row>
    <row r="39" spans="1:12" ht="45.75" customHeight="1" x14ac:dyDescent="0.25">
      <c r="A39" s="7" t="s">
        <v>33</v>
      </c>
      <c r="B39" s="54" t="s">
        <v>57</v>
      </c>
      <c r="C39" s="54"/>
      <c r="D39" s="55" t="s">
        <v>58</v>
      </c>
      <c r="E39" s="55"/>
      <c r="F39" s="55"/>
      <c r="G39" s="55"/>
      <c r="H39" s="55"/>
      <c r="I39" s="55"/>
      <c r="J39" s="5">
        <v>8025000</v>
      </c>
      <c r="K39" s="5"/>
      <c r="L39" s="6"/>
    </row>
    <row r="40" spans="1:12" ht="15" customHeight="1" x14ac:dyDescent="0.25">
      <c r="A40" s="2" t="s">
        <v>7</v>
      </c>
      <c r="B40" s="64" t="s">
        <v>59</v>
      </c>
      <c r="C40" s="64"/>
      <c r="D40" s="65" t="s">
        <v>60</v>
      </c>
      <c r="E40" s="65"/>
      <c r="F40" s="65"/>
      <c r="G40" s="65"/>
      <c r="H40" s="65"/>
      <c r="I40" s="65"/>
      <c r="J40" s="1">
        <v>-3329000</v>
      </c>
      <c r="K40" s="1">
        <v>0</v>
      </c>
      <c r="L40" s="9">
        <v>0</v>
      </c>
    </row>
    <row r="41" spans="1:12" ht="15" customHeight="1" x14ac:dyDescent="0.25">
      <c r="A41" s="7" t="s">
        <v>33</v>
      </c>
      <c r="B41" s="54" t="s">
        <v>61</v>
      </c>
      <c r="C41" s="54"/>
      <c r="D41" s="55" t="s">
        <v>62</v>
      </c>
      <c r="E41" s="55"/>
      <c r="F41" s="55"/>
      <c r="G41" s="55"/>
      <c r="H41" s="55"/>
      <c r="I41" s="55"/>
      <c r="J41" s="5">
        <v>-3329000</v>
      </c>
      <c r="K41" s="5"/>
      <c r="L41" s="6"/>
    </row>
    <row r="42" spans="1:12" ht="15" customHeight="1" x14ac:dyDescent="0.25">
      <c r="A42" s="2" t="s">
        <v>7</v>
      </c>
      <c r="B42" s="64" t="s">
        <v>63</v>
      </c>
      <c r="C42" s="64"/>
      <c r="D42" s="65" t="s">
        <v>64</v>
      </c>
      <c r="E42" s="65"/>
      <c r="F42" s="65"/>
      <c r="G42" s="65"/>
      <c r="H42" s="65"/>
      <c r="I42" s="65"/>
      <c r="J42" s="1">
        <v>582000</v>
      </c>
      <c r="K42" s="1">
        <v>91126500</v>
      </c>
      <c r="L42" s="9">
        <v>0</v>
      </c>
    </row>
    <row r="43" spans="1:12" ht="23.25" customHeight="1" x14ac:dyDescent="0.25">
      <c r="A43" s="2" t="s">
        <v>7</v>
      </c>
      <c r="B43" s="64" t="s">
        <v>65</v>
      </c>
      <c r="C43" s="64"/>
      <c r="D43" s="65" t="s">
        <v>66</v>
      </c>
      <c r="E43" s="65"/>
      <c r="F43" s="65"/>
      <c r="G43" s="65"/>
      <c r="H43" s="65"/>
      <c r="I43" s="65"/>
      <c r="J43" s="1">
        <v>582000</v>
      </c>
      <c r="K43" s="1">
        <v>91126500</v>
      </c>
      <c r="L43" s="9">
        <v>0</v>
      </c>
    </row>
    <row r="44" spans="1:12" ht="23.25" customHeight="1" x14ac:dyDescent="0.25">
      <c r="A44" s="7" t="s">
        <v>67</v>
      </c>
      <c r="B44" s="54" t="s">
        <v>68</v>
      </c>
      <c r="C44" s="54"/>
      <c r="D44" s="55" t="s">
        <v>69</v>
      </c>
      <c r="E44" s="55"/>
      <c r="F44" s="55"/>
      <c r="G44" s="55"/>
      <c r="H44" s="55"/>
      <c r="I44" s="55"/>
      <c r="J44" s="5"/>
      <c r="K44" s="5">
        <v>-1884000</v>
      </c>
      <c r="L44" s="6"/>
    </row>
    <row r="45" spans="1:12" ht="23.25" customHeight="1" x14ac:dyDescent="0.25">
      <c r="A45" s="7" t="s">
        <v>67</v>
      </c>
      <c r="B45" s="54" t="s">
        <v>70</v>
      </c>
      <c r="C45" s="54"/>
      <c r="D45" s="55" t="s">
        <v>71</v>
      </c>
      <c r="E45" s="55"/>
      <c r="F45" s="55"/>
      <c r="G45" s="55"/>
      <c r="H45" s="55"/>
      <c r="I45" s="55"/>
      <c r="J45" s="5">
        <v>-18919790</v>
      </c>
      <c r="K45" s="5">
        <v>-106989400</v>
      </c>
      <c r="L45" s="6"/>
    </row>
    <row r="46" spans="1:12" ht="15" customHeight="1" x14ac:dyDescent="0.25">
      <c r="A46" s="7" t="s">
        <v>67</v>
      </c>
      <c r="B46" s="54" t="s">
        <v>72</v>
      </c>
      <c r="C46" s="54"/>
      <c r="D46" s="55" t="s">
        <v>73</v>
      </c>
      <c r="E46" s="55"/>
      <c r="F46" s="55"/>
      <c r="G46" s="55"/>
      <c r="H46" s="55"/>
      <c r="I46" s="55"/>
      <c r="J46" s="5">
        <v>20971790</v>
      </c>
      <c r="K46" s="5">
        <v>200000000</v>
      </c>
      <c r="L46" s="6"/>
    </row>
    <row r="47" spans="1:12" ht="23.25" customHeight="1" x14ac:dyDescent="0.25">
      <c r="A47" s="7" t="s">
        <v>67</v>
      </c>
      <c r="B47" s="54" t="s">
        <v>74</v>
      </c>
      <c r="C47" s="54"/>
      <c r="D47" s="55" t="s">
        <v>75</v>
      </c>
      <c r="E47" s="55"/>
      <c r="F47" s="55"/>
      <c r="G47" s="55"/>
      <c r="H47" s="55"/>
      <c r="I47" s="55"/>
      <c r="J47" s="5">
        <v>250000</v>
      </c>
      <c r="K47" s="5"/>
      <c r="L47" s="6"/>
    </row>
    <row r="48" spans="1:12" ht="23.25" customHeight="1" x14ac:dyDescent="0.25">
      <c r="A48" s="7" t="s">
        <v>67</v>
      </c>
      <c r="B48" s="54" t="s">
        <v>76</v>
      </c>
      <c r="C48" s="54"/>
      <c r="D48" s="55" t="s">
        <v>77</v>
      </c>
      <c r="E48" s="55"/>
      <c r="F48" s="55"/>
      <c r="G48" s="55"/>
      <c r="H48" s="55"/>
      <c r="I48" s="55"/>
      <c r="J48" s="5">
        <v>-1720000</v>
      </c>
      <c r="K48" s="5"/>
      <c r="L48" s="6"/>
    </row>
    <row r="49" spans="1:12" ht="15" customHeight="1" x14ac:dyDescent="0.25">
      <c r="A49" s="56" t="s">
        <v>78</v>
      </c>
      <c r="B49" s="57"/>
      <c r="C49" s="57"/>
      <c r="D49" s="57"/>
      <c r="E49" s="57"/>
      <c r="F49" s="57"/>
      <c r="G49" s="57"/>
      <c r="H49" s="57"/>
      <c r="I49" s="57"/>
      <c r="J49" s="10">
        <v>-180018000</v>
      </c>
      <c r="K49" s="10">
        <v>91126500</v>
      </c>
      <c r="L49" s="11">
        <v>0</v>
      </c>
    </row>
    <row r="50" spans="1:12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s="18" customFormat="1" ht="23.45" customHeight="1" thickBot="1" x14ac:dyDescent="0.3">
      <c r="A51" s="68" t="s">
        <v>79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</row>
    <row r="52" spans="1:12" s="18" customFormat="1" ht="15.75" thickBot="1" x14ac:dyDescent="0.3">
      <c r="A52" s="69" t="s">
        <v>0</v>
      </c>
      <c r="B52" s="71" t="s">
        <v>80</v>
      </c>
      <c r="C52" s="72"/>
      <c r="D52" s="75" t="s">
        <v>81</v>
      </c>
      <c r="E52" s="75"/>
      <c r="F52" s="75"/>
      <c r="G52" s="75"/>
      <c r="H52" s="75"/>
      <c r="I52" s="75"/>
      <c r="J52" s="77" t="s">
        <v>82</v>
      </c>
      <c r="K52" s="79" t="s">
        <v>83</v>
      </c>
      <c r="L52" s="81" t="s">
        <v>84</v>
      </c>
    </row>
    <row r="53" spans="1:12" s="18" customFormat="1" ht="23.25" customHeight="1" thickBot="1" x14ac:dyDescent="0.3">
      <c r="A53" s="70"/>
      <c r="B53" s="73"/>
      <c r="C53" s="74"/>
      <c r="D53" s="76"/>
      <c r="E53" s="76"/>
      <c r="F53" s="76"/>
      <c r="G53" s="76"/>
      <c r="H53" s="76"/>
      <c r="I53" s="76"/>
      <c r="J53" s="78"/>
      <c r="K53" s="80"/>
      <c r="L53" s="82"/>
    </row>
    <row r="54" spans="1:12" s="18" customFormat="1" ht="15" customHeight="1" x14ac:dyDescent="0.25">
      <c r="A54" s="19">
        <v>1</v>
      </c>
      <c r="B54" s="97">
        <v>2</v>
      </c>
      <c r="C54" s="97"/>
      <c r="D54" s="98">
        <v>3</v>
      </c>
      <c r="E54" s="98"/>
      <c r="F54" s="98"/>
      <c r="G54" s="98"/>
      <c r="H54" s="98"/>
      <c r="I54" s="98"/>
      <c r="J54" s="20">
        <v>4</v>
      </c>
      <c r="K54" s="21">
        <v>5</v>
      </c>
      <c r="L54" s="22">
        <v>6</v>
      </c>
    </row>
    <row r="55" spans="1:12" s="18" customFormat="1" x14ac:dyDescent="0.25">
      <c r="A55" s="41"/>
      <c r="B55" s="83" t="s">
        <v>85</v>
      </c>
      <c r="C55" s="83"/>
      <c r="D55" s="84" t="s">
        <v>86</v>
      </c>
      <c r="E55" s="85"/>
      <c r="F55" s="85"/>
      <c r="G55" s="85"/>
      <c r="H55" s="85"/>
      <c r="I55" s="86"/>
      <c r="J55" s="23">
        <f t="shared" ref="J55:L55" si="0">J56+J57+J58+J59+J60</f>
        <v>-19421.8</v>
      </c>
      <c r="K55" s="29">
        <f t="shared" si="0"/>
        <v>10796.1</v>
      </c>
      <c r="L55" s="42">
        <f t="shared" si="0"/>
        <v>19468.099999999999</v>
      </c>
    </row>
    <row r="56" spans="1:12" s="18" customFormat="1" ht="41.25" customHeight="1" x14ac:dyDescent="0.25">
      <c r="A56" s="41"/>
      <c r="B56" s="58"/>
      <c r="C56" s="59"/>
      <c r="D56" s="60" t="s">
        <v>132</v>
      </c>
      <c r="E56" s="61"/>
      <c r="F56" s="61"/>
      <c r="G56" s="61"/>
      <c r="H56" s="61"/>
      <c r="I56" s="62"/>
      <c r="J56" s="24">
        <v>291.60000000000002</v>
      </c>
      <c r="K56" s="25">
        <v>0</v>
      </c>
      <c r="L56" s="43">
        <v>0</v>
      </c>
    </row>
    <row r="57" spans="1:12" s="18" customFormat="1" ht="41.25" customHeight="1" x14ac:dyDescent="0.25">
      <c r="A57" s="41"/>
      <c r="B57" s="58"/>
      <c r="C57" s="59"/>
      <c r="D57" s="60" t="s">
        <v>87</v>
      </c>
      <c r="E57" s="61"/>
      <c r="F57" s="61"/>
      <c r="G57" s="61"/>
      <c r="H57" s="61"/>
      <c r="I57" s="62"/>
      <c r="J57" s="27">
        <v>-304.10000000000002</v>
      </c>
      <c r="K57" s="25">
        <v>0</v>
      </c>
      <c r="L57" s="43">
        <v>0</v>
      </c>
    </row>
    <row r="58" spans="1:12" s="18" customFormat="1" ht="41.25" customHeight="1" x14ac:dyDescent="0.25">
      <c r="A58" s="41"/>
      <c r="B58" s="63"/>
      <c r="C58" s="63"/>
      <c r="D58" s="60" t="s">
        <v>88</v>
      </c>
      <c r="E58" s="61"/>
      <c r="F58" s="61"/>
      <c r="G58" s="61"/>
      <c r="H58" s="61"/>
      <c r="I58" s="62"/>
      <c r="J58" s="27">
        <v>-14805.5</v>
      </c>
      <c r="K58" s="33">
        <v>10796.1</v>
      </c>
      <c r="L58" s="43">
        <v>19468.099999999999</v>
      </c>
    </row>
    <row r="59" spans="1:12" s="18" customFormat="1" ht="23.25" customHeight="1" x14ac:dyDescent="0.25">
      <c r="A59" s="41"/>
      <c r="B59" s="63"/>
      <c r="C59" s="63"/>
      <c r="D59" s="60" t="s">
        <v>133</v>
      </c>
      <c r="E59" s="61"/>
      <c r="F59" s="61"/>
      <c r="G59" s="61"/>
      <c r="H59" s="61"/>
      <c r="I59" s="61"/>
      <c r="J59" s="27">
        <v>-956.5</v>
      </c>
      <c r="K59" s="26">
        <v>0</v>
      </c>
      <c r="L59" s="44">
        <v>0</v>
      </c>
    </row>
    <row r="60" spans="1:12" s="18" customFormat="1" ht="23.25" customHeight="1" x14ac:dyDescent="0.25">
      <c r="A60" s="41"/>
      <c r="B60" s="63"/>
      <c r="C60" s="63"/>
      <c r="D60" s="60" t="s">
        <v>89</v>
      </c>
      <c r="E60" s="61"/>
      <c r="F60" s="61"/>
      <c r="G60" s="61"/>
      <c r="H60" s="61"/>
      <c r="I60" s="61"/>
      <c r="J60" s="27">
        <v>-3647.3</v>
      </c>
      <c r="K60" s="26">
        <v>0</v>
      </c>
      <c r="L60" s="44">
        <v>0</v>
      </c>
    </row>
    <row r="61" spans="1:12" s="18" customFormat="1" x14ac:dyDescent="0.25">
      <c r="A61" s="41"/>
      <c r="B61" s="83" t="s">
        <v>90</v>
      </c>
      <c r="C61" s="83"/>
      <c r="D61" s="84" t="s">
        <v>91</v>
      </c>
      <c r="E61" s="85"/>
      <c r="F61" s="85"/>
      <c r="G61" s="85"/>
      <c r="H61" s="85"/>
      <c r="I61" s="86"/>
      <c r="J61" s="23">
        <f>J62+J63</f>
        <v>-3884.1</v>
      </c>
      <c r="K61" s="28">
        <f t="shared" ref="K61:L61" si="1">K62+K63</f>
        <v>0</v>
      </c>
      <c r="L61" s="45">
        <f t="shared" si="1"/>
        <v>0</v>
      </c>
    </row>
    <row r="62" spans="1:12" s="18" customFormat="1" ht="30.75" customHeight="1" x14ac:dyDescent="0.25">
      <c r="A62" s="41"/>
      <c r="B62" s="63"/>
      <c r="C62" s="63"/>
      <c r="D62" s="100" t="s">
        <v>92</v>
      </c>
      <c r="E62" s="101"/>
      <c r="F62" s="101"/>
      <c r="G62" s="101"/>
      <c r="H62" s="101"/>
      <c r="I62" s="102"/>
      <c r="J62" s="23">
        <v>-1226.0999999999999</v>
      </c>
      <c r="K62" s="28">
        <v>0</v>
      </c>
      <c r="L62" s="45">
        <v>0</v>
      </c>
    </row>
    <row r="63" spans="1:12" s="18" customFormat="1" ht="29.25" customHeight="1" x14ac:dyDescent="0.25">
      <c r="A63" s="41"/>
      <c r="B63" s="63"/>
      <c r="C63" s="63"/>
      <c r="D63" s="99" t="s">
        <v>93</v>
      </c>
      <c r="E63" s="99"/>
      <c r="F63" s="99"/>
      <c r="G63" s="99"/>
      <c r="H63" s="99"/>
      <c r="I63" s="99"/>
      <c r="J63" s="23">
        <v>-2658</v>
      </c>
      <c r="K63" s="28">
        <v>0</v>
      </c>
      <c r="L63" s="45">
        <v>0</v>
      </c>
    </row>
    <row r="64" spans="1:12" s="18" customFormat="1" x14ac:dyDescent="0.25">
      <c r="A64" s="41"/>
      <c r="B64" s="83" t="s">
        <v>94</v>
      </c>
      <c r="C64" s="83"/>
      <c r="D64" s="103" t="s">
        <v>95</v>
      </c>
      <c r="E64" s="103"/>
      <c r="F64" s="103"/>
      <c r="G64" s="103"/>
      <c r="H64" s="103"/>
      <c r="I64" s="103"/>
      <c r="J64" s="29">
        <f>J65+J66+J68+J69+J67</f>
        <v>250.79999999999995</v>
      </c>
      <c r="K64" s="29">
        <f t="shared" ref="K64:L64" si="2">K65+K66+K68+K69</f>
        <v>5244.2</v>
      </c>
      <c r="L64" s="42">
        <f t="shared" si="2"/>
        <v>0</v>
      </c>
    </row>
    <row r="65" spans="1:12" s="18" customFormat="1" x14ac:dyDescent="0.25">
      <c r="A65" s="41"/>
      <c r="B65" s="63"/>
      <c r="C65" s="63"/>
      <c r="D65" s="99" t="s">
        <v>96</v>
      </c>
      <c r="E65" s="99"/>
      <c r="F65" s="99"/>
      <c r="G65" s="99"/>
      <c r="H65" s="99"/>
      <c r="I65" s="99"/>
      <c r="J65" s="23">
        <v>-89.2</v>
      </c>
      <c r="K65" s="28">
        <v>0</v>
      </c>
      <c r="L65" s="45">
        <v>0</v>
      </c>
    </row>
    <row r="66" spans="1:12" s="18" customFormat="1" x14ac:dyDescent="0.25">
      <c r="A66" s="41"/>
      <c r="B66" s="63"/>
      <c r="C66" s="63"/>
      <c r="D66" s="99" t="s">
        <v>97</v>
      </c>
      <c r="E66" s="99"/>
      <c r="F66" s="99"/>
      <c r="G66" s="99"/>
      <c r="H66" s="99"/>
      <c r="I66" s="99"/>
      <c r="J66" s="29">
        <v>1</v>
      </c>
      <c r="K66" s="28">
        <v>1</v>
      </c>
      <c r="L66" s="45">
        <v>0</v>
      </c>
    </row>
    <row r="67" spans="1:12" s="18" customFormat="1" x14ac:dyDescent="0.25">
      <c r="A67" s="41"/>
      <c r="B67" s="58"/>
      <c r="C67" s="59"/>
      <c r="D67" s="100" t="s">
        <v>145</v>
      </c>
      <c r="E67" s="101"/>
      <c r="F67" s="101"/>
      <c r="G67" s="101"/>
      <c r="H67" s="101"/>
      <c r="I67" s="102"/>
      <c r="J67" s="47">
        <v>-111</v>
      </c>
      <c r="K67" s="28"/>
      <c r="L67" s="45"/>
    </row>
    <row r="68" spans="1:12" s="18" customFormat="1" x14ac:dyDescent="0.25">
      <c r="A68" s="41"/>
      <c r="B68" s="63"/>
      <c r="C68" s="63"/>
      <c r="D68" s="99" t="s">
        <v>98</v>
      </c>
      <c r="E68" s="99"/>
      <c r="F68" s="99"/>
      <c r="G68" s="99"/>
      <c r="H68" s="99"/>
      <c r="I68" s="99"/>
      <c r="J68" s="28">
        <v>269.39999999999998</v>
      </c>
      <c r="K68" s="23">
        <v>-1</v>
      </c>
      <c r="L68" s="45">
        <v>0</v>
      </c>
    </row>
    <row r="69" spans="1:12" s="18" customFormat="1" x14ac:dyDescent="0.25">
      <c r="A69" s="41"/>
      <c r="B69" s="63"/>
      <c r="C69" s="63"/>
      <c r="D69" s="99" t="s">
        <v>99</v>
      </c>
      <c r="E69" s="99"/>
      <c r="F69" s="99"/>
      <c r="G69" s="99"/>
      <c r="H69" s="99"/>
      <c r="I69" s="99"/>
      <c r="J69" s="29">
        <v>180.6</v>
      </c>
      <c r="K69" s="28">
        <v>5244.2</v>
      </c>
      <c r="L69" s="45">
        <v>0</v>
      </c>
    </row>
    <row r="70" spans="1:12" s="18" customFormat="1" x14ac:dyDescent="0.25">
      <c r="A70" s="41"/>
      <c r="B70" s="83" t="s">
        <v>100</v>
      </c>
      <c r="C70" s="83"/>
      <c r="D70" s="103" t="s">
        <v>101</v>
      </c>
      <c r="E70" s="103"/>
      <c r="F70" s="103"/>
      <c r="G70" s="103"/>
      <c r="H70" s="103"/>
      <c r="I70" s="103"/>
      <c r="J70" s="23">
        <f>J71+J72+J73</f>
        <v>-88736.200000000012</v>
      </c>
      <c r="K70" s="29">
        <f t="shared" ref="K70:L70" si="3">K71+K72+K73</f>
        <v>93010.5</v>
      </c>
      <c r="L70" s="45">
        <f t="shared" si="3"/>
        <v>0</v>
      </c>
    </row>
    <row r="71" spans="1:12" s="18" customFormat="1" x14ac:dyDescent="0.25">
      <c r="A71" s="41"/>
      <c r="B71" s="66"/>
      <c r="C71" s="66"/>
      <c r="D71" s="99" t="s">
        <v>102</v>
      </c>
      <c r="E71" s="99"/>
      <c r="F71" s="99"/>
      <c r="G71" s="99"/>
      <c r="H71" s="99"/>
      <c r="I71" s="99"/>
      <c r="J71" s="23">
        <v>-19927.900000000001</v>
      </c>
      <c r="K71" s="29">
        <v>0</v>
      </c>
      <c r="L71" s="45">
        <v>0</v>
      </c>
    </row>
    <row r="72" spans="1:12" s="18" customFormat="1" x14ac:dyDescent="0.25">
      <c r="A72" s="41"/>
      <c r="B72" s="66"/>
      <c r="C72" s="66"/>
      <c r="D72" s="99" t="s">
        <v>103</v>
      </c>
      <c r="E72" s="99"/>
      <c r="F72" s="99"/>
      <c r="G72" s="99"/>
      <c r="H72" s="99"/>
      <c r="I72" s="99"/>
      <c r="J72" s="23">
        <v>-18257.5</v>
      </c>
      <c r="K72" s="28">
        <v>0</v>
      </c>
      <c r="L72" s="45">
        <v>0</v>
      </c>
    </row>
    <row r="73" spans="1:12" s="18" customFormat="1" x14ac:dyDescent="0.25">
      <c r="A73" s="41"/>
      <c r="B73" s="66"/>
      <c r="C73" s="66"/>
      <c r="D73" s="104" t="s">
        <v>104</v>
      </c>
      <c r="E73" s="105"/>
      <c r="F73" s="105"/>
      <c r="G73" s="105"/>
      <c r="H73" s="105"/>
      <c r="I73" s="106"/>
      <c r="J73" s="23">
        <v>-50550.8</v>
      </c>
      <c r="K73" s="29">
        <v>93010.5</v>
      </c>
      <c r="L73" s="45">
        <v>0</v>
      </c>
    </row>
    <row r="74" spans="1:12" s="18" customFormat="1" x14ac:dyDescent="0.25">
      <c r="A74" s="41"/>
      <c r="B74" s="83" t="s">
        <v>105</v>
      </c>
      <c r="C74" s="83"/>
      <c r="D74" s="84" t="s">
        <v>106</v>
      </c>
      <c r="E74" s="85"/>
      <c r="F74" s="85"/>
      <c r="G74" s="85"/>
      <c r="H74" s="85"/>
      <c r="I74" s="86"/>
      <c r="J74" s="23">
        <f>J75</f>
        <v>-100</v>
      </c>
      <c r="K74" s="23">
        <f t="shared" ref="K74:L74" si="4">K75</f>
        <v>-6236.2</v>
      </c>
      <c r="L74" s="46">
        <f t="shared" si="4"/>
        <v>-7780</v>
      </c>
    </row>
    <row r="75" spans="1:12" s="18" customFormat="1" x14ac:dyDescent="0.25">
      <c r="A75" s="41"/>
      <c r="B75" s="66"/>
      <c r="C75" s="66"/>
      <c r="D75" s="67" t="s">
        <v>107</v>
      </c>
      <c r="E75" s="67"/>
      <c r="F75" s="67"/>
      <c r="G75" s="67"/>
      <c r="H75" s="67"/>
      <c r="I75" s="67"/>
      <c r="J75" s="23">
        <v>-100</v>
      </c>
      <c r="K75" s="23">
        <v>-6236.2</v>
      </c>
      <c r="L75" s="46">
        <v>-7780</v>
      </c>
    </row>
    <row r="76" spans="1:12" s="18" customFormat="1" x14ac:dyDescent="0.25">
      <c r="A76" s="41"/>
      <c r="B76" s="83" t="s">
        <v>108</v>
      </c>
      <c r="C76" s="83"/>
      <c r="D76" s="107" t="s">
        <v>109</v>
      </c>
      <c r="E76" s="107"/>
      <c r="F76" s="107"/>
      <c r="G76" s="107"/>
      <c r="H76" s="107"/>
      <c r="I76" s="107"/>
      <c r="J76" s="23">
        <f>J77+J78+J79+J81+J80</f>
        <v>-37892.5</v>
      </c>
      <c r="K76" s="29">
        <f>K77+K78+K79+K81</f>
        <v>0</v>
      </c>
      <c r="L76" s="42">
        <f>L77+L78+L79+L81</f>
        <v>0</v>
      </c>
    </row>
    <row r="77" spans="1:12" s="18" customFormat="1" x14ac:dyDescent="0.25">
      <c r="A77" s="41"/>
      <c r="B77" s="66"/>
      <c r="C77" s="66"/>
      <c r="D77" s="67" t="s">
        <v>110</v>
      </c>
      <c r="E77" s="67"/>
      <c r="F77" s="67"/>
      <c r="G77" s="67"/>
      <c r="H77" s="67"/>
      <c r="I77" s="67"/>
      <c r="J77" s="23">
        <v>-9812.4</v>
      </c>
      <c r="K77" s="29">
        <v>0</v>
      </c>
      <c r="L77" s="42">
        <v>0</v>
      </c>
    </row>
    <row r="78" spans="1:12" s="18" customFormat="1" x14ac:dyDescent="0.25">
      <c r="A78" s="41"/>
      <c r="B78" s="66"/>
      <c r="C78" s="66"/>
      <c r="D78" s="67" t="s">
        <v>111</v>
      </c>
      <c r="E78" s="67"/>
      <c r="F78" s="67"/>
      <c r="G78" s="67"/>
      <c r="H78" s="67"/>
      <c r="I78" s="67"/>
      <c r="J78" s="23">
        <v>-18565</v>
      </c>
      <c r="K78" s="28">
        <v>0</v>
      </c>
      <c r="L78" s="45">
        <v>0</v>
      </c>
    </row>
    <row r="79" spans="1:12" s="18" customFormat="1" x14ac:dyDescent="0.25">
      <c r="A79" s="41"/>
      <c r="B79" s="66"/>
      <c r="C79" s="66"/>
      <c r="D79" s="67" t="s">
        <v>112</v>
      </c>
      <c r="E79" s="67"/>
      <c r="F79" s="67"/>
      <c r="G79" s="67"/>
      <c r="H79" s="67"/>
      <c r="I79" s="67"/>
      <c r="J79" s="23">
        <v>-6266.7</v>
      </c>
      <c r="K79" s="29">
        <v>0</v>
      </c>
      <c r="L79" s="42">
        <v>0</v>
      </c>
    </row>
    <row r="80" spans="1:12" s="18" customFormat="1" x14ac:dyDescent="0.25">
      <c r="A80" s="41"/>
      <c r="B80" s="66"/>
      <c r="C80" s="66"/>
      <c r="D80" s="67" t="s">
        <v>113</v>
      </c>
      <c r="E80" s="67"/>
      <c r="F80" s="67"/>
      <c r="G80" s="67"/>
      <c r="H80" s="67"/>
      <c r="I80" s="67"/>
      <c r="J80" s="23">
        <v>-2584.3000000000002</v>
      </c>
      <c r="K80" s="28">
        <v>0</v>
      </c>
      <c r="L80" s="45">
        <v>0</v>
      </c>
    </row>
    <row r="81" spans="1:12" s="18" customFormat="1" x14ac:dyDescent="0.25">
      <c r="A81" s="41"/>
      <c r="B81" s="66"/>
      <c r="C81" s="66"/>
      <c r="D81" s="67" t="s">
        <v>134</v>
      </c>
      <c r="E81" s="67"/>
      <c r="F81" s="67"/>
      <c r="G81" s="67"/>
      <c r="H81" s="67"/>
      <c r="I81" s="67"/>
      <c r="J81" s="23">
        <v>-664.1</v>
      </c>
      <c r="K81" s="28">
        <v>0</v>
      </c>
      <c r="L81" s="45">
        <v>0</v>
      </c>
    </row>
    <row r="82" spans="1:12" s="18" customFormat="1" x14ac:dyDescent="0.25">
      <c r="A82" s="41"/>
      <c r="B82" s="83" t="s">
        <v>114</v>
      </c>
      <c r="C82" s="83"/>
      <c r="D82" s="107" t="s">
        <v>115</v>
      </c>
      <c r="E82" s="107"/>
      <c r="F82" s="107"/>
      <c r="G82" s="107"/>
      <c r="H82" s="107"/>
      <c r="I82" s="107"/>
      <c r="J82" s="23">
        <f>J83</f>
        <v>-8471.2999999999993</v>
      </c>
      <c r="K82" s="28">
        <f t="shared" ref="K82:L82" si="5">K83</f>
        <v>0</v>
      </c>
      <c r="L82" s="45">
        <f t="shared" si="5"/>
        <v>0</v>
      </c>
    </row>
    <row r="83" spans="1:12" s="18" customFormat="1" x14ac:dyDescent="0.25">
      <c r="A83" s="41"/>
      <c r="B83" s="66"/>
      <c r="C83" s="66"/>
      <c r="D83" s="67" t="s">
        <v>116</v>
      </c>
      <c r="E83" s="67"/>
      <c r="F83" s="67"/>
      <c r="G83" s="67"/>
      <c r="H83" s="67"/>
      <c r="I83" s="67"/>
      <c r="J83" s="23">
        <v>-8471.2999999999993</v>
      </c>
      <c r="K83" s="28">
        <v>0</v>
      </c>
      <c r="L83" s="45">
        <v>0</v>
      </c>
    </row>
    <row r="84" spans="1:12" s="18" customFormat="1" x14ac:dyDescent="0.25">
      <c r="A84" s="41"/>
      <c r="B84" s="83" t="s">
        <v>117</v>
      </c>
      <c r="C84" s="83"/>
      <c r="D84" s="107" t="s">
        <v>118</v>
      </c>
      <c r="E84" s="107"/>
      <c r="F84" s="107"/>
      <c r="G84" s="107"/>
      <c r="H84" s="107"/>
      <c r="I84" s="107"/>
      <c r="J84" s="23">
        <f>J86+J87+J85</f>
        <v>-329.6</v>
      </c>
      <c r="K84" s="28">
        <f t="shared" ref="K84:L84" si="6">K86+K87</f>
        <v>0</v>
      </c>
      <c r="L84" s="45">
        <f t="shared" si="6"/>
        <v>0</v>
      </c>
    </row>
    <row r="85" spans="1:12" s="18" customFormat="1" x14ac:dyDescent="0.25">
      <c r="A85" s="41"/>
      <c r="B85" s="108"/>
      <c r="C85" s="109"/>
      <c r="D85" s="104" t="s">
        <v>146</v>
      </c>
      <c r="E85" s="105"/>
      <c r="F85" s="105"/>
      <c r="G85" s="105"/>
      <c r="H85" s="105"/>
      <c r="I85" s="106"/>
      <c r="J85" s="29">
        <v>17</v>
      </c>
      <c r="K85" s="28"/>
      <c r="L85" s="45"/>
    </row>
    <row r="86" spans="1:12" s="18" customFormat="1" x14ac:dyDescent="0.25">
      <c r="A86" s="41"/>
      <c r="B86" s="66"/>
      <c r="C86" s="66"/>
      <c r="D86" s="67" t="s">
        <v>119</v>
      </c>
      <c r="E86" s="67"/>
      <c r="F86" s="67"/>
      <c r="G86" s="67"/>
      <c r="H86" s="67"/>
      <c r="I86" s="67"/>
      <c r="J86" s="23">
        <v>-290</v>
      </c>
      <c r="K86" s="28">
        <v>0</v>
      </c>
      <c r="L86" s="45">
        <v>0</v>
      </c>
    </row>
    <row r="87" spans="1:12" s="18" customFormat="1" x14ac:dyDescent="0.25">
      <c r="A87" s="41"/>
      <c r="B87" s="66"/>
      <c r="C87" s="66"/>
      <c r="D87" s="104" t="s">
        <v>120</v>
      </c>
      <c r="E87" s="105"/>
      <c r="F87" s="105"/>
      <c r="G87" s="105"/>
      <c r="H87" s="105"/>
      <c r="I87" s="106"/>
      <c r="J87" s="23">
        <v>-56.6</v>
      </c>
      <c r="K87" s="28">
        <v>0</v>
      </c>
      <c r="L87" s="45">
        <v>0</v>
      </c>
    </row>
    <row r="88" spans="1:12" s="18" customFormat="1" x14ac:dyDescent="0.25">
      <c r="A88" s="41"/>
      <c r="B88" s="83" t="s">
        <v>121</v>
      </c>
      <c r="C88" s="83"/>
      <c r="D88" s="84" t="s">
        <v>122</v>
      </c>
      <c r="E88" s="85"/>
      <c r="F88" s="85"/>
      <c r="G88" s="85"/>
      <c r="H88" s="85"/>
      <c r="I88" s="86"/>
      <c r="J88" s="23">
        <f>J89+J90</f>
        <v>-20586.7</v>
      </c>
      <c r="K88" s="29">
        <f t="shared" ref="K88:L88" si="7">K89+K90</f>
        <v>0</v>
      </c>
      <c r="L88" s="29">
        <f t="shared" si="7"/>
        <v>0</v>
      </c>
    </row>
    <row r="89" spans="1:12" s="18" customFormat="1" x14ac:dyDescent="0.25">
      <c r="A89" s="41"/>
      <c r="B89" s="66"/>
      <c r="C89" s="66"/>
      <c r="D89" s="104" t="s">
        <v>123</v>
      </c>
      <c r="E89" s="105"/>
      <c r="F89" s="105"/>
      <c r="G89" s="105"/>
      <c r="H89" s="105"/>
      <c r="I89" s="106"/>
      <c r="J89" s="23">
        <v>-20586.7</v>
      </c>
      <c r="K89" s="23">
        <v>-110185.2</v>
      </c>
      <c r="L89" s="45">
        <v>0</v>
      </c>
    </row>
    <row r="90" spans="1:12" s="18" customFormat="1" x14ac:dyDescent="0.25">
      <c r="A90" s="41"/>
      <c r="B90" s="66"/>
      <c r="C90" s="66"/>
      <c r="D90" s="104" t="s">
        <v>144</v>
      </c>
      <c r="E90" s="105"/>
      <c r="F90" s="105"/>
      <c r="G90" s="105"/>
      <c r="H90" s="105"/>
      <c r="I90" s="106"/>
      <c r="J90" s="29">
        <v>0</v>
      </c>
      <c r="K90" s="28">
        <v>110185.2</v>
      </c>
      <c r="L90" s="45">
        <v>0</v>
      </c>
    </row>
    <row r="91" spans="1:12" s="18" customFormat="1" x14ac:dyDescent="0.25">
      <c r="A91" s="41"/>
      <c r="B91" s="83" t="s">
        <v>124</v>
      </c>
      <c r="C91" s="83"/>
      <c r="D91" s="107" t="s">
        <v>125</v>
      </c>
      <c r="E91" s="107"/>
      <c r="F91" s="107"/>
      <c r="G91" s="107"/>
      <c r="H91" s="107"/>
      <c r="I91" s="107"/>
      <c r="J91" s="23">
        <f>J92+J93</f>
        <v>-846.59999999999991</v>
      </c>
      <c r="K91" s="28">
        <f t="shared" ref="K91:L91" si="8">K92+K93</f>
        <v>0</v>
      </c>
      <c r="L91" s="45">
        <f t="shared" si="8"/>
        <v>0</v>
      </c>
    </row>
    <row r="92" spans="1:12" s="18" customFormat="1" x14ac:dyDescent="0.25">
      <c r="A92" s="41"/>
      <c r="B92" s="66"/>
      <c r="C92" s="66"/>
      <c r="D92" s="67" t="s">
        <v>126</v>
      </c>
      <c r="E92" s="67"/>
      <c r="F92" s="67"/>
      <c r="G92" s="67"/>
      <c r="H92" s="67"/>
      <c r="I92" s="67"/>
      <c r="J92" s="23">
        <v>-243.8</v>
      </c>
      <c r="K92" s="28">
        <v>0</v>
      </c>
      <c r="L92" s="45">
        <v>0</v>
      </c>
    </row>
    <row r="93" spans="1:12" s="18" customFormat="1" x14ac:dyDescent="0.25">
      <c r="A93" s="41"/>
      <c r="B93" s="66"/>
      <c r="C93" s="66"/>
      <c r="D93" s="67" t="s">
        <v>127</v>
      </c>
      <c r="E93" s="67"/>
      <c r="F93" s="67"/>
      <c r="G93" s="67"/>
      <c r="H93" s="67"/>
      <c r="I93" s="67"/>
      <c r="J93" s="23">
        <v>-602.79999999999995</v>
      </c>
      <c r="K93" s="28">
        <v>0</v>
      </c>
      <c r="L93" s="45">
        <v>0</v>
      </c>
    </row>
    <row r="94" spans="1:12" s="18" customFormat="1" x14ac:dyDescent="0.25">
      <c r="A94" s="41"/>
      <c r="B94" s="83" t="s">
        <v>135</v>
      </c>
      <c r="C94" s="83"/>
      <c r="D94" s="107" t="s">
        <v>136</v>
      </c>
      <c r="E94" s="107"/>
      <c r="F94" s="107"/>
      <c r="G94" s="107"/>
      <c r="H94" s="107"/>
      <c r="I94" s="107"/>
      <c r="J94" s="29">
        <f>J95</f>
        <v>0</v>
      </c>
      <c r="K94" s="23">
        <f t="shared" ref="K94:L94" si="9">K95</f>
        <v>-11688.1</v>
      </c>
      <c r="L94" s="46">
        <f t="shared" si="9"/>
        <v>-11688.1</v>
      </c>
    </row>
    <row r="95" spans="1:12" s="18" customFormat="1" x14ac:dyDescent="0.25">
      <c r="A95" s="41"/>
      <c r="B95" s="66"/>
      <c r="C95" s="66"/>
      <c r="D95" s="67" t="s">
        <v>137</v>
      </c>
      <c r="E95" s="67"/>
      <c r="F95" s="67"/>
      <c r="G95" s="67"/>
      <c r="H95" s="67"/>
      <c r="I95" s="67"/>
      <c r="J95" s="29">
        <v>0</v>
      </c>
      <c r="K95" s="23">
        <v>-11688.1</v>
      </c>
      <c r="L95" s="46">
        <v>-11688.1</v>
      </c>
    </row>
    <row r="96" spans="1:12" s="18" customFormat="1" ht="15.75" thickBot="1" x14ac:dyDescent="0.3">
      <c r="A96" s="110" t="s">
        <v>128</v>
      </c>
      <c r="B96" s="111"/>
      <c r="C96" s="111"/>
      <c r="D96" s="111"/>
      <c r="E96" s="111"/>
      <c r="F96" s="111"/>
      <c r="G96" s="111"/>
      <c r="H96" s="111"/>
      <c r="I96" s="112"/>
      <c r="J96" s="48">
        <f>J55+J61+J64+J70+J74+J76+J82+J84+J88+J91</f>
        <v>-180018.00000000003</v>
      </c>
      <c r="K96" s="49">
        <f>K55+K61+K64+K70+K74+K76+K82+K84+K88+K91+K94</f>
        <v>91126.5</v>
      </c>
      <c r="L96" s="50">
        <f>L55+L61+L64+L70+L74+L76+L82+L84+L88+L91+L94</f>
        <v>0</v>
      </c>
    </row>
    <row r="97" spans="1:12" s="18" customFormat="1" x14ac:dyDescent="0.25"/>
    <row r="98" spans="1:12" s="31" customFormat="1" ht="12.75" x14ac:dyDescent="0.2">
      <c r="A98" s="30" t="s">
        <v>129</v>
      </c>
      <c r="B98" s="30"/>
      <c r="C98" s="30"/>
      <c r="E98" s="30"/>
      <c r="F98" s="30"/>
      <c r="G98" s="30"/>
      <c r="H98" s="30"/>
    </row>
    <row r="99" spans="1:12" s="31" customFormat="1" ht="12.75" x14ac:dyDescent="0.2">
      <c r="A99" s="30" t="s">
        <v>130</v>
      </c>
      <c r="B99" s="30"/>
      <c r="C99" s="30"/>
      <c r="D99" s="30"/>
      <c r="E99" s="30"/>
      <c r="F99" s="30"/>
      <c r="G99" s="30"/>
      <c r="H99" s="32"/>
      <c r="I99" s="32"/>
      <c r="J99" s="32"/>
      <c r="K99" s="32"/>
      <c r="L99" s="32" t="s">
        <v>131</v>
      </c>
    </row>
  </sheetData>
  <mergeCells count="173">
    <mergeCell ref="B92:C92"/>
    <mergeCell ref="D92:I92"/>
    <mergeCell ref="B93:C93"/>
    <mergeCell ref="D93:I93"/>
    <mergeCell ref="A96:I96"/>
    <mergeCell ref="B88:C88"/>
    <mergeCell ref="D88:I88"/>
    <mergeCell ref="B90:C90"/>
    <mergeCell ref="D90:I90"/>
    <mergeCell ref="B91:C91"/>
    <mergeCell ref="D91:I91"/>
    <mergeCell ref="B94:C94"/>
    <mergeCell ref="D94:I94"/>
    <mergeCell ref="B95:C95"/>
    <mergeCell ref="D95:I95"/>
    <mergeCell ref="B89:C89"/>
    <mergeCell ref="D89:I89"/>
    <mergeCell ref="B84:C84"/>
    <mergeCell ref="D84:I84"/>
    <mergeCell ref="B86:C86"/>
    <mergeCell ref="D86:I86"/>
    <mergeCell ref="B87:C87"/>
    <mergeCell ref="D87:I87"/>
    <mergeCell ref="B81:C81"/>
    <mergeCell ref="D81:I81"/>
    <mergeCell ref="B82:C82"/>
    <mergeCell ref="D82:I82"/>
    <mergeCell ref="B83:C83"/>
    <mergeCell ref="D83:I83"/>
    <mergeCell ref="B85:C85"/>
    <mergeCell ref="D85:I85"/>
    <mergeCell ref="B77:C77"/>
    <mergeCell ref="D77:I77"/>
    <mergeCell ref="B78:C78"/>
    <mergeCell ref="D78:I78"/>
    <mergeCell ref="B79:C79"/>
    <mergeCell ref="D79:I79"/>
    <mergeCell ref="B74:C74"/>
    <mergeCell ref="D74:I74"/>
    <mergeCell ref="B75:C75"/>
    <mergeCell ref="D75:I75"/>
    <mergeCell ref="B76:C76"/>
    <mergeCell ref="D76:I76"/>
    <mergeCell ref="B71:C71"/>
    <mergeCell ref="D71:I71"/>
    <mergeCell ref="B72:C72"/>
    <mergeCell ref="D72:I72"/>
    <mergeCell ref="B73:C73"/>
    <mergeCell ref="D73:I73"/>
    <mergeCell ref="B69:C69"/>
    <mergeCell ref="D69:I69"/>
    <mergeCell ref="B70:C70"/>
    <mergeCell ref="D70:I70"/>
    <mergeCell ref="D65:I65"/>
    <mergeCell ref="B66:C66"/>
    <mergeCell ref="D66:I66"/>
    <mergeCell ref="B68:C68"/>
    <mergeCell ref="D68:I68"/>
    <mergeCell ref="B62:C62"/>
    <mergeCell ref="D62:I62"/>
    <mergeCell ref="B63:C63"/>
    <mergeCell ref="D63:I63"/>
    <mergeCell ref="B64:C64"/>
    <mergeCell ref="D64:I64"/>
    <mergeCell ref="B67:C67"/>
    <mergeCell ref="D67:I67"/>
    <mergeCell ref="B15:C15"/>
    <mergeCell ref="D15:I15"/>
    <mergeCell ref="B16:C16"/>
    <mergeCell ref="D16:I16"/>
    <mergeCell ref="B17:C17"/>
    <mergeCell ref="D17:I17"/>
    <mergeCell ref="B18:C18"/>
    <mergeCell ref="B58:C58"/>
    <mergeCell ref="D58:I58"/>
    <mergeCell ref="B54:C54"/>
    <mergeCell ref="D54:I54"/>
    <mergeCell ref="B55:C55"/>
    <mergeCell ref="D55:I55"/>
    <mergeCell ref="B57:C57"/>
    <mergeCell ref="D57:I57"/>
    <mergeCell ref="D18:I18"/>
    <mergeCell ref="B19:C19"/>
    <mergeCell ref="D19:I19"/>
    <mergeCell ref="B20:C20"/>
    <mergeCell ref="D20:I20"/>
    <mergeCell ref="B21:C21"/>
    <mergeCell ref="D21:I21"/>
    <mergeCell ref="B22:C22"/>
    <mergeCell ref="D22:I22"/>
    <mergeCell ref="A10:L10"/>
    <mergeCell ref="A11:A12"/>
    <mergeCell ref="B11:C12"/>
    <mergeCell ref="D11:I12"/>
    <mergeCell ref="J11:L11"/>
    <mergeCell ref="B13:C13"/>
    <mergeCell ref="D13:I13"/>
    <mergeCell ref="B14:C14"/>
    <mergeCell ref="D14:I14"/>
    <mergeCell ref="B28:C28"/>
    <mergeCell ref="D28:I28"/>
    <mergeCell ref="B29:C29"/>
    <mergeCell ref="D29:I29"/>
    <mergeCell ref="B30:C30"/>
    <mergeCell ref="D30:I30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  <mergeCell ref="B33:C33"/>
    <mergeCell ref="D33:I33"/>
    <mergeCell ref="B34:C34"/>
    <mergeCell ref="D34:I34"/>
    <mergeCell ref="B35:C35"/>
    <mergeCell ref="D35:I35"/>
    <mergeCell ref="B31:C31"/>
    <mergeCell ref="D31:I31"/>
    <mergeCell ref="B32:C32"/>
    <mergeCell ref="D32:I32"/>
    <mergeCell ref="B80:C80"/>
    <mergeCell ref="D80:I80"/>
    <mergeCell ref="B43:C43"/>
    <mergeCell ref="D43:I43"/>
    <mergeCell ref="B44:C44"/>
    <mergeCell ref="D44:I44"/>
    <mergeCell ref="B45:C45"/>
    <mergeCell ref="D45:I45"/>
    <mergeCell ref="B46:C46"/>
    <mergeCell ref="D46:I46"/>
    <mergeCell ref="B47:C47"/>
    <mergeCell ref="D47:I47"/>
    <mergeCell ref="A51:L51"/>
    <mergeCell ref="A52:A53"/>
    <mergeCell ref="B52:C53"/>
    <mergeCell ref="D52:I53"/>
    <mergeCell ref="J52:J53"/>
    <mergeCell ref="K52:K53"/>
    <mergeCell ref="L52:L53"/>
    <mergeCell ref="B60:C60"/>
    <mergeCell ref="D60:I60"/>
    <mergeCell ref="B61:C61"/>
    <mergeCell ref="D61:I61"/>
    <mergeCell ref="B65:C65"/>
    <mergeCell ref="G2:M2"/>
    <mergeCell ref="A7:L7"/>
    <mergeCell ref="A8:L8"/>
    <mergeCell ref="B48:C48"/>
    <mergeCell ref="D48:I48"/>
    <mergeCell ref="A49:I49"/>
    <mergeCell ref="B56:C56"/>
    <mergeCell ref="D56:I56"/>
    <mergeCell ref="B59:C59"/>
    <mergeCell ref="D59:I59"/>
    <mergeCell ref="B38:C38"/>
    <mergeCell ref="D38:I38"/>
    <mergeCell ref="B39:C39"/>
    <mergeCell ref="D39:I39"/>
    <mergeCell ref="B40:C40"/>
    <mergeCell ref="D40:I40"/>
    <mergeCell ref="B41:C41"/>
    <mergeCell ref="D41:I41"/>
    <mergeCell ref="B42:C42"/>
    <mergeCell ref="D42:I42"/>
    <mergeCell ref="B36:C36"/>
    <mergeCell ref="D36:I36"/>
    <mergeCell ref="B37:C37"/>
    <mergeCell ref="D37:I37"/>
  </mergeCells>
  <pageMargins left="0.23622047244094491" right="0.23622047244094491" top="0.74803149606299213" bottom="0.74803149606299213" header="0.23622047244094491" footer="0.23622047244094491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Мария Михайловна Волкова</cp:lastModifiedBy>
  <cp:lastPrinted>2020-12-15T08:04:54Z</cp:lastPrinted>
  <dcterms:created xsi:type="dcterms:W3CDTF">2020-12-09T16:49:50Z</dcterms:created>
  <dcterms:modified xsi:type="dcterms:W3CDTF">2020-12-17T10:02:45Z</dcterms:modified>
</cp:coreProperties>
</file>